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1" i="1"/>
  <c r="F11"/>
  <c r="E11"/>
  <c r="H11"/>
  <c r="H120" l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</calcChain>
</file>

<file path=xl/sharedStrings.xml><?xml version="1.0" encoding="utf-8"?>
<sst xmlns="http://schemas.openxmlformats.org/spreadsheetml/2006/main" count="222" uniqueCount="205">
  <si>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</si>
  <si>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</si>
  <si>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</si>
  <si>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</si>
  <si>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</si>
  <si>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</si>
  <si>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</si>
  <si>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</si>
  <si>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</si>
  <si>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</si>
  <si>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</si>
  <si>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</si>
  <si>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</si>
  <si>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</si>
  <si>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</si>
  <si>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</si>
  <si>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</si>
  <si>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</si>
  <si>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</si>
  <si>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</si>
  <si>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</si>
  <si>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</si>
  <si>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</si>
  <si>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</si>
  <si>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</si>
  <si>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</si>
  <si>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</si>
  <si>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</si>
  <si>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</si>
  <si>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</si>
  <si>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</si>
  <si>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</si>
  <si>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</si>
  <si>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</si>
  <si>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</si>
  <si>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</si>
  <si>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</si>
  <si>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</si>
  <si>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</si>
  <si>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</si>
  <si>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</si>
  <si>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</si>
  <si>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</si>
  <si>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</si>
  <si>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</si>
  <si>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</si>
  <si>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</si>
  <si>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</si>
  <si>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</si>
  <si>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</si>
  <si>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</si>
  <si>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</si>
  <si>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</si>
  <si>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</si>
  <si>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</si>
  <si>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</si>
  <si>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</si>
  <si>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</si>
  <si>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</si>
  <si>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</si>
  <si>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</si>
  <si>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</si>
  <si>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</si>
  <si>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</si>
  <si>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</si>
  <si>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</si>
  <si>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</si>
  <si>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</si>
  <si>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</si>
  <si>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</si>
  <si>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</si>
  <si>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</si>
  <si>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</si>
  <si>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</si>
  <si>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</si>
  <si>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</si>
  <si>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</si>
  <si>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</si>
  <si>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</si>
  <si>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</si>
  <si>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</si>
  <si>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</si>
  <si>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</si>
  <si>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</si>
  <si>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</si>
  <si>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</si>
  <si>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</si>
  <si>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</si>
  <si>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</si>
  <si>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</si>
  <si>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</si>
  <si>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</si>
  <si>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</si>
  <si>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</si>
  <si>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</si>
  <si>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</si>
  <si>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</si>
  <si>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</si>
  <si>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</si>
  <si>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</si>
  <si>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</si>
  <si>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</si>
  <si>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</si>
  <si>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</si>
  <si>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</si>
  <si>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</si>
  <si>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</si>
  <si>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</si>
  <si>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</si>
  <si>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</si>
  <si>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</si>
  <si>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</si>
  <si>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</si>
  <si>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</si>
  <si>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</si>
  <si>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</si>
  <si>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</si>
  <si>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</si>
  <si>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</si>
  <si>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</si>
  <si>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</si>
  <si>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</si>
  <si>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</si>
  <si>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</si>
  <si>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</si>
  <si>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</si>
  <si>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</si>
  <si>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</si>
  <si>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</si>
  <si>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</si>
  <si>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</si>
  <si>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</si>
  <si>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</si>
  <si>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</si>
  <si>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</si>
  <si>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</si>
  <si>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</si>
  <si>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</si>
  <si>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</si>
  <si>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</si>
  <si>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</si>
  <si>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</si>
  <si>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</si>
  <si>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</si>
  <si>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</si>
  <si>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</si>
  <si>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</si>
  <si>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</si>
  <si>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</si>
  <si>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</si>
  <si>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</si>
  <si>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</si>
  <si>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</si>
  <si>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</si>
  <si>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</si>
  <si>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</si>
  <si>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</si>
  <si>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</si>
  <si>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</si>
  <si>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</si>
  <si>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</si>
  <si>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</si>
  <si>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</si>
  <si>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</si>
  <si>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</si>
  <si>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</si>
  <si>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</si>
  <si>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</si>
  <si>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</si>
  <si>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</si>
  <si>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</si>
  <si>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</si>
  <si>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</si>
  <si>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</si>
  <si>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</si>
  <si>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</si>
  <si>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</si>
  <si>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</si>
  <si>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</si>
  <si>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</si>
  <si>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</si>
  <si>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</si>
  <si>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</si>
  <si>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</si>
  <si>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</si>
  <si>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</si>
  <si>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</si>
  <si>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</si>
  <si>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</si>
  <si>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</si>
  <si>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</si>
  <si>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</si>
  <si>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</si>
  <si>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</si>
  <si>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</si>
  <si>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</si>
  <si>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</si>
  <si>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</si>
  <si>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</si>
  <si>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</si>
  <si>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</si>
  <si>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</si>
  <si>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الفارس الوطنية للاستثمار والتصدير</t>
  </si>
  <si>
    <t>AL-FARIS NATIONAL COMPANY FOR INVESTMENT &amp; EXPORT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</si>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</sst>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2" fontId="5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73" workbookViewId="0">
      <selection activeCell="G96" sqref="E96:G96"/>
    </sheetView>
  </sheetViews>
  <sheetFormatPr defaultRowHeight="15"/>
  <cols>
    <col min="1" max="3" width="9" style="5"/>
    <col min="4" max="4" width="40.5" style="22" bestFit="1" customWidth="1"/>
    <col min="5" max="7" width="10.5" style="59" bestFit="1" customWidth="1"/>
    <col min="8" max="8" width="11.12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131232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61">
        <v>0.4</v>
      </c>
      <c r="F6" s="13">
        <v>0.4</v>
      </c>
      <c r="G6" s="13">
        <v>0.4</v>
      </c>
      <c r="H6" s="13">
        <v>0.4</v>
      </c>
      <c r="I6" s="14" t="s">
        <v>5</v>
      </c>
    </row>
    <row r="7" spans="4:9" ht="15.75">
      <c r="D7" s="12" t="s">
        <v>6</v>
      </c>
      <c r="E7" s="15" t="s">
        <v>204</v>
      </c>
      <c r="F7" s="15" t="s">
        <v>204</v>
      </c>
      <c r="G7" s="15" t="s">
        <v>204</v>
      </c>
      <c r="H7" s="15" t="s">
        <v>204</v>
      </c>
      <c r="I7" s="14" t="s">
        <v>7</v>
      </c>
    </row>
    <row r="8" spans="4:9" ht="15.75">
      <c r="D8" s="12" t="s">
        <v>8</v>
      </c>
      <c r="E8" s="15" t="s">
        <v>204</v>
      </c>
      <c r="F8" s="15" t="s">
        <v>204</v>
      </c>
      <c r="G8" s="15" t="s">
        <v>204</v>
      </c>
      <c r="H8" s="15" t="s">
        <v>204</v>
      </c>
      <c r="I8" s="14" t="s">
        <v>9</v>
      </c>
    </row>
    <row r="9" spans="4:9" ht="15.75">
      <c r="D9" s="12" t="s">
        <v>10</v>
      </c>
      <c r="E9" s="15" t="s">
        <v>204</v>
      </c>
      <c r="F9" s="15" t="s">
        <v>204</v>
      </c>
      <c r="G9" s="15" t="s">
        <v>204</v>
      </c>
      <c r="H9" s="15" t="s">
        <v>204</v>
      </c>
      <c r="I9" s="14" t="s">
        <v>11</v>
      </c>
    </row>
    <row r="10" spans="4:9" ht="15.75">
      <c r="D10" s="12" t="s">
        <v>12</v>
      </c>
      <c r="E10" s="15">
        <v>16000000</v>
      </c>
      <c r="F10" s="15">
        <v>34000000</v>
      </c>
      <c r="G10" s="15">
        <v>34000000</v>
      </c>
      <c r="H10" s="15">
        <v>34000000</v>
      </c>
      <c r="I10" s="14" t="s">
        <v>13</v>
      </c>
    </row>
    <row r="11" spans="4:9" ht="15.75">
      <c r="D11" s="12" t="s">
        <v>14</v>
      </c>
      <c r="E11" s="15">
        <f t="shared" ref="E11:G11" si="0">+E10*E6</f>
        <v>6400000</v>
      </c>
      <c r="F11" s="15">
        <f t="shared" si="0"/>
        <v>13600000</v>
      </c>
      <c r="G11" s="15">
        <f t="shared" si="0"/>
        <v>13600000</v>
      </c>
      <c r="H11" s="15">
        <f>+H10*H6</f>
        <v>13600000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921095</v>
      </c>
      <c r="F16" s="25">
        <v>1085183</v>
      </c>
      <c r="G16" s="25">
        <v>765528</v>
      </c>
      <c r="H16" s="25">
        <v>299805</v>
      </c>
      <c r="I16" s="11" t="s">
        <v>21</v>
      </c>
    </row>
    <row r="17" spans="4:9" ht="15.75">
      <c r="D17" s="12" t="s">
        <v>22</v>
      </c>
      <c r="E17" s="26">
        <v>3831147</v>
      </c>
      <c r="F17" s="26">
        <v>6905109</v>
      </c>
      <c r="G17" s="26">
        <v>6672213</v>
      </c>
      <c r="H17" s="26">
        <v>6086264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30000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1561579</v>
      </c>
      <c r="F20" s="26">
        <v>1384612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760325</v>
      </c>
      <c r="F21" s="26">
        <v>462186</v>
      </c>
      <c r="G21" s="26">
        <v>999286</v>
      </c>
      <c r="H21" s="26">
        <v>787880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10628486</v>
      </c>
      <c r="F23" s="26">
        <v>12038264</v>
      </c>
      <c r="G23" s="26">
        <v>12917069</v>
      </c>
      <c r="H23" s="26">
        <v>11313027</v>
      </c>
      <c r="I23" s="14" t="s">
        <v>35</v>
      </c>
    </row>
    <row r="24" spans="4:9" ht="15.75">
      <c r="D24" s="12" t="s">
        <v>36</v>
      </c>
      <c r="E24" s="26">
        <v>15233437</v>
      </c>
      <c r="F24" s="26">
        <v>15266233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463804</v>
      </c>
      <c r="F25" s="26">
        <v>360792</v>
      </c>
      <c r="G25" s="26">
        <v>250952</v>
      </c>
      <c r="H25" s="26">
        <v>355149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463804</v>
      </c>
      <c r="F28" s="26">
        <v>360792</v>
      </c>
      <c r="G28" s="26">
        <v>250952</v>
      </c>
      <c r="H28" s="26">
        <v>355149</v>
      </c>
      <c r="I28" s="14" t="s">
        <v>45</v>
      </c>
    </row>
    <row r="29" spans="4:9" ht="15.75">
      <c r="D29" s="12" t="s">
        <v>46</v>
      </c>
      <c r="E29" s="26">
        <v>3609921</v>
      </c>
      <c r="F29" s="26">
        <v>4286888</v>
      </c>
      <c r="G29" s="26">
        <v>19586987</v>
      </c>
      <c r="H29" s="26">
        <v>19662264</v>
      </c>
      <c r="I29" s="14" t="s">
        <v>47</v>
      </c>
    </row>
    <row r="30" spans="4:9" ht="15.75">
      <c r="D30" s="28" t="s">
        <v>48</v>
      </c>
      <c r="E30" s="29">
        <v>29935648</v>
      </c>
      <c r="F30" s="29">
        <v>31952177</v>
      </c>
      <c r="G30" s="29">
        <v>32755008</v>
      </c>
      <c r="H30" s="29">
        <v>31330440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4080822</v>
      </c>
      <c r="F35" s="25">
        <v>12918478</v>
      </c>
      <c r="G35" s="25">
        <v>12064165</v>
      </c>
      <c r="H35" s="25">
        <v>7668488</v>
      </c>
      <c r="I35" s="11" t="s">
        <v>55</v>
      </c>
    </row>
    <row r="36" spans="4:9" ht="15.75">
      <c r="D36" s="12" t="s">
        <v>56</v>
      </c>
      <c r="E36" s="26">
        <v>2486073</v>
      </c>
      <c r="F36" s="26">
        <v>3211494</v>
      </c>
      <c r="G36" s="26">
        <v>2529832</v>
      </c>
      <c r="H36" s="26">
        <v>2560799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1603828</v>
      </c>
      <c r="H37" s="26">
        <v>1809034</v>
      </c>
      <c r="I37" s="14" t="s">
        <v>59</v>
      </c>
    </row>
    <row r="38" spans="4:9" ht="15.75">
      <c r="D38" s="12" t="s">
        <v>60</v>
      </c>
      <c r="E38" s="26">
        <v>1575563</v>
      </c>
      <c r="F38" s="26">
        <v>2385082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13838780</v>
      </c>
      <c r="F39" s="26">
        <v>22240355</v>
      </c>
      <c r="G39" s="26">
        <v>20397202</v>
      </c>
      <c r="H39" s="26">
        <v>14532600</v>
      </c>
      <c r="I39" s="14" t="s">
        <v>63</v>
      </c>
    </row>
    <row r="40" spans="4:9" ht="15.75">
      <c r="D40" s="12" t="s">
        <v>64</v>
      </c>
      <c r="E40" s="26">
        <v>8706511</v>
      </c>
      <c r="F40" s="26">
        <v>6284771</v>
      </c>
      <c r="G40" s="26">
        <v>7243594</v>
      </c>
      <c r="H40" s="26">
        <v>8264640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158551</v>
      </c>
      <c r="F42" s="26">
        <v>198147</v>
      </c>
      <c r="G42" s="26">
        <v>220876</v>
      </c>
      <c r="H42" s="26">
        <v>1893840</v>
      </c>
      <c r="I42" s="14" t="s">
        <v>69</v>
      </c>
    </row>
    <row r="43" spans="4:9" ht="15.75">
      <c r="D43" s="36" t="s">
        <v>70</v>
      </c>
      <c r="E43" s="29">
        <v>22703842</v>
      </c>
      <c r="F43" s="29">
        <v>28723273</v>
      </c>
      <c r="G43" s="29">
        <v>27861672</v>
      </c>
      <c r="H43" s="29">
        <v>24691080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16000000</v>
      </c>
      <c r="F46" s="25">
        <v>16000000</v>
      </c>
      <c r="G46" s="25">
        <v>16000000</v>
      </c>
      <c r="H46" s="25">
        <v>33310345</v>
      </c>
      <c r="I46" s="11" t="s">
        <v>75</v>
      </c>
    </row>
    <row r="47" spans="4:9" ht="15.75">
      <c r="D47" s="12" t="s">
        <v>76</v>
      </c>
      <c r="E47" s="26">
        <v>16000000</v>
      </c>
      <c r="F47" s="26">
        <v>5944090</v>
      </c>
      <c r="G47" s="26">
        <v>5944090</v>
      </c>
      <c r="H47" s="26">
        <v>33310345</v>
      </c>
      <c r="I47" s="14" t="s">
        <v>77</v>
      </c>
    </row>
    <row r="48" spans="4:9" ht="15.75">
      <c r="D48" s="12" t="s">
        <v>78</v>
      </c>
      <c r="E48" s="26">
        <v>16000000</v>
      </c>
      <c r="F48" s="26">
        <v>5944090</v>
      </c>
      <c r="G48" s="26">
        <v>5944090</v>
      </c>
      <c r="H48" s="26">
        <v>33310345</v>
      </c>
      <c r="I48" s="14" t="s">
        <v>79</v>
      </c>
    </row>
    <row r="49" spans="4:9" ht="15.75">
      <c r="D49" s="12" t="s">
        <v>80</v>
      </c>
      <c r="E49" s="26">
        <v>114657</v>
      </c>
      <c r="F49" s="26">
        <v>114657</v>
      </c>
      <c r="G49" s="26">
        <v>114657</v>
      </c>
      <c r="H49" s="26">
        <v>114657</v>
      </c>
      <c r="I49" s="14" t="s">
        <v>81</v>
      </c>
    </row>
    <row r="50" spans="4:9" ht="15.75">
      <c r="D50" s="12" t="s">
        <v>82</v>
      </c>
      <c r="E50" s="26">
        <v>25230</v>
      </c>
      <c r="F50" s="26">
        <v>25230</v>
      </c>
      <c r="G50" s="26">
        <v>25230</v>
      </c>
      <c r="H50" s="26">
        <v>25230</v>
      </c>
      <c r="I50" s="14" t="s">
        <v>83</v>
      </c>
    </row>
    <row r="51" spans="4:9" ht="15.75">
      <c r="D51" s="12" t="s">
        <v>84</v>
      </c>
      <c r="E51" s="26">
        <v>0</v>
      </c>
      <c r="F51" s="26">
        <v>4000000</v>
      </c>
      <c r="G51" s="26">
        <v>4000000</v>
      </c>
      <c r="H51" s="26">
        <v>4000000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2077586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/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-8908081</v>
      </c>
      <c r="F58" s="26">
        <v>-6855073</v>
      </c>
      <c r="G58" s="26">
        <v>-5190641</v>
      </c>
      <c r="H58" s="26">
        <v>-28733286</v>
      </c>
      <c r="I58" s="14" t="s">
        <v>99</v>
      </c>
    </row>
    <row r="59" spans="4:9" ht="15.75">
      <c r="D59" s="12" t="s">
        <v>100</v>
      </c>
      <c r="E59" s="26">
        <v>7231806</v>
      </c>
      <c r="F59" s="26">
        <v>3228904</v>
      </c>
      <c r="G59" s="26">
        <v>4893336</v>
      </c>
      <c r="H59" s="26">
        <v>6639360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29935648</v>
      </c>
      <c r="F61" s="29">
        <v>31952177</v>
      </c>
      <c r="G61" s="29">
        <v>32755008</v>
      </c>
      <c r="H61" s="29">
        <v>31330440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9022184</v>
      </c>
      <c r="F65" s="25">
        <v>11843715</v>
      </c>
      <c r="G65" s="25">
        <v>13037570</v>
      </c>
      <c r="H65" s="25">
        <v>13678765</v>
      </c>
      <c r="I65" s="11" t="s">
        <v>109</v>
      </c>
    </row>
    <row r="66" spans="4:9" ht="15.75">
      <c r="D66" s="12" t="s">
        <v>110</v>
      </c>
      <c r="E66" s="26">
        <v>7563558</v>
      </c>
      <c r="F66" s="26">
        <v>10292905</v>
      </c>
      <c r="G66" s="26">
        <v>11519027</v>
      </c>
      <c r="H66" s="26">
        <v>11890361</v>
      </c>
      <c r="I66" s="14" t="s">
        <v>111</v>
      </c>
    </row>
    <row r="67" spans="4:9" ht="15.75">
      <c r="D67" s="12" t="s">
        <v>112</v>
      </c>
      <c r="E67" s="26">
        <v>1458626</v>
      </c>
      <c r="F67" s="26">
        <v>1550810</v>
      </c>
      <c r="G67" s="26">
        <v>1518543</v>
      </c>
      <c r="H67" s="26">
        <v>1788404</v>
      </c>
      <c r="I67" s="14" t="s">
        <v>113</v>
      </c>
    </row>
    <row r="68" spans="4:9" ht="15.75">
      <c r="D68" s="12" t="s">
        <v>114</v>
      </c>
      <c r="E68" s="26">
        <v>1553848</v>
      </c>
      <c r="F68" s="26">
        <v>1445706</v>
      </c>
      <c r="G68" s="26">
        <v>1920662</v>
      </c>
      <c r="H68" s="26">
        <v>2304870</v>
      </c>
      <c r="I68" s="14" t="s">
        <v>115</v>
      </c>
    </row>
    <row r="69" spans="4:9" ht="15.75">
      <c r="D69" s="12" t="s">
        <v>116</v>
      </c>
      <c r="E69" s="26">
        <v>12615</v>
      </c>
      <c r="F69" s="26">
        <v>13919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91153</v>
      </c>
      <c r="F70" s="26">
        <v>81014</v>
      </c>
      <c r="G70" s="26">
        <v>183338</v>
      </c>
      <c r="H70" s="26">
        <v>205438</v>
      </c>
      <c r="I70" s="14" t="s">
        <v>119</v>
      </c>
    </row>
    <row r="71" spans="4:9" ht="15.75">
      <c r="D71" s="12" t="s">
        <v>120</v>
      </c>
      <c r="E71" s="26">
        <v>91153</v>
      </c>
      <c r="F71" s="26">
        <v>81014</v>
      </c>
      <c r="G71" s="26">
        <v>206034</v>
      </c>
      <c r="H71" s="26">
        <v>205438</v>
      </c>
      <c r="I71" s="14" t="s">
        <v>121</v>
      </c>
    </row>
    <row r="72" spans="4:9" ht="15.75">
      <c r="D72" s="12" t="s">
        <v>122</v>
      </c>
      <c r="E72" s="26">
        <v>-198990</v>
      </c>
      <c r="F72" s="26">
        <v>10171</v>
      </c>
      <c r="G72" s="26">
        <v>-608153</v>
      </c>
      <c r="H72" s="26">
        <v>-721904</v>
      </c>
      <c r="I72" s="14" t="s">
        <v>123</v>
      </c>
    </row>
    <row r="73" spans="4:9" ht="15.75">
      <c r="D73" s="12" t="s">
        <v>124</v>
      </c>
      <c r="E73" s="26">
        <v>0</v>
      </c>
      <c r="F73" s="26">
        <v>0</v>
      </c>
      <c r="G73" s="26">
        <v>0</v>
      </c>
      <c r="H73" s="26">
        <v>0</v>
      </c>
      <c r="I73" s="14" t="s">
        <v>125</v>
      </c>
    </row>
    <row r="74" spans="4:9" ht="15.75">
      <c r="D74" s="12" t="s">
        <v>126</v>
      </c>
      <c r="E74" s="26">
        <v>791382</v>
      </c>
      <c r="F74" s="26">
        <v>732001</v>
      </c>
      <c r="G74" s="26">
        <v>119444</v>
      </c>
      <c r="H74" s="26">
        <v>1733889</v>
      </c>
      <c r="I74" s="14" t="s">
        <v>127</v>
      </c>
    </row>
    <row r="75" spans="4:9" ht="15.75">
      <c r="D75" s="12" t="s">
        <v>128</v>
      </c>
      <c r="E75" s="26">
        <v>-990372</v>
      </c>
      <c r="F75" s="26">
        <v>-721830</v>
      </c>
      <c r="G75" s="26">
        <v>-727597</v>
      </c>
      <c r="H75" s="26">
        <v>-2455793</v>
      </c>
      <c r="I75" s="14" t="s">
        <v>129</v>
      </c>
    </row>
    <row r="76" spans="4:9" ht="15.75">
      <c r="D76" s="12" t="s">
        <v>130</v>
      </c>
      <c r="E76" s="26">
        <v>1057116</v>
      </c>
      <c r="F76" s="26">
        <v>931083</v>
      </c>
      <c r="G76" s="26">
        <v>1005183</v>
      </c>
      <c r="H76" s="26">
        <v>977065</v>
      </c>
      <c r="I76" s="14" t="s">
        <v>131</v>
      </c>
    </row>
    <row r="77" spans="4:9" ht="15.75">
      <c r="D77" s="12" t="s">
        <v>132</v>
      </c>
      <c r="E77" s="26">
        <v>-2047488</v>
      </c>
      <c r="F77" s="26">
        <v>-1652913</v>
      </c>
      <c r="G77" s="26">
        <v>-1732780</v>
      </c>
      <c r="H77" s="26">
        <v>-3432858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-2047488</v>
      </c>
      <c r="F82" s="26">
        <v>-1652913</v>
      </c>
      <c r="G82" s="26">
        <v>-1732780</v>
      </c>
      <c r="H82" s="26">
        <v>-3432858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-2047488</v>
      </c>
      <c r="F84" s="29">
        <v>-1652913</v>
      </c>
      <c r="G84" s="29">
        <v>-1732780</v>
      </c>
      <c r="H84" s="29">
        <v>-3432858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1067058</v>
      </c>
      <c r="F88" s="25">
        <v>765528</v>
      </c>
      <c r="G88" s="25">
        <v>299805</v>
      </c>
      <c r="H88" s="25">
        <v>366939</v>
      </c>
      <c r="I88" s="11" t="s">
        <v>149</v>
      </c>
    </row>
    <row r="89" spans="4:9" ht="15.75">
      <c r="D89" s="12" t="s">
        <v>150</v>
      </c>
      <c r="E89" s="26">
        <v>-7719029</v>
      </c>
      <c r="F89" s="26">
        <v>1094639</v>
      </c>
      <c r="G89" s="26">
        <v>1822939</v>
      </c>
      <c r="H89" s="26">
        <v>-2407839</v>
      </c>
      <c r="I89" s="14" t="s">
        <v>151</v>
      </c>
    </row>
    <row r="90" spans="4:9" ht="15.75">
      <c r="D90" s="12" t="s">
        <v>152</v>
      </c>
      <c r="E90" s="26">
        <v>-269644</v>
      </c>
      <c r="F90" s="26">
        <v>-379077</v>
      </c>
      <c r="G90" s="26">
        <v>-99997</v>
      </c>
      <c r="H90" s="26">
        <v>-302950</v>
      </c>
      <c r="I90" s="14" t="s">
        <v>153</v>
      </c>
    </row>
    <row r="91" spans="4:9" ht="15.75">
      <c r="D91" s="12" t="s">
        <v>154</v>
      </c>
      <c r="E91" s="26">
        <v>7842710</v>
      </c>
      <c r="F91" s="26">
        <v>-395907</v>
      </c>
      <c r="G91" s="26">
        <v>-1257219</v>
      </c>
      <c r="H91" s="26">
        <v>2643655</v>
      </c>
      <c r="I91" s="14" t="s">
        <v>155</v>
      </c>
    </row>
    <row r="92" spans="4:9" ht="15.75">
      <c r="D92" s="28" t="s">
        <v>156</v>
      </c>
      <c r="E92" s="29">
        <v>921095</v>
      </c>
      <c r="F92" s="29">
        <v>1085183</v>
      </c>
      <c r="G92" s="29">
        <v>765528</v>
      </c>
      <c r="H92" s="29">
        <v>299805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 t="s">
        <v>204</v>
      </c>
      <c r="F96" s="10" t="s">
        <v>204</v>
      </c>
      <c r="G96" s="10" t="s">
        <v>204</v>
      </c>
      <c r="H96" s="10" t="s">
        <v>204</v>
      </c>
      <c r="I96" s="11" t="s">
        <v>161</v>
      </c>
    </row>
    <row r="97" spans="1:15" ht="15.75">
      <c r="D97" s="12" t="s">
        <v>162</v>
      </c>
      <c r="E97" s="13">
        <f>+E84/E10</f>
        <v>-0.127968</v>
      </c>
      <c r="F97" s="13">
        <f>+F84/F10</f>
        <v>-4.8615088235294118E-2</v>
      </c>
      <c r="G97" s="13">
        <f>+G84/G10</f>
        <v>-5.0964117647058826E-2</v>
      </c>
      <c r="H97" s="13">
        <f>+H84/H10</f>
        <v>-0.10096641176470589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0.45198787499999998</v>
      </c>
      <c r="F99" s="13">
        <f>+F59/F10</f>
        <v>9.4967764705882349E-2</v>
      </c>
      <c r="G99" s="13">
        <f>+G59/G10</f>
        <v>0.14392164705882354</v>
      </c>
      <c r="H99" s="13">
        <f>+H59/H10</f>
        <v>0.19527529411764705</v>
      </c>
      <c r="I99" s="14" t="s">
        <v>167</v>
      </c>
    </row>
    <row r="100" spans="1:15" ht="15.75">
      <c r="D100" s="12" t="s">
        <v>168</v>
      </c>
      <c r="E100" s="13">
        <f>+E11/E84</f>
        <v>-3.1257814453613402</v>
      </c>
      <c r="F100" s="13">
        <f>+F11/F84</f>
        <v>-8.2278982620379892</v>
      </c>
      <c r="G100" s="13">
        <f>+G11/G84</f>
        <v>-7.8486593797250661</v>
      </c>
      <c r="H100" s="13">
        <f>+H11/H84</f>
        <v>-3.9617135343203826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0.8849794919830537</v>
      </c>
      <c r="F103" s="46">
        <f>+F11/F59</f>
        <v>4.2119555118393111</v>
      </c>
      <c r="G103" s="46">
        <f>+G11/G59</f>
        <v>2.7792900385340391</v>
      </c>
      <c r="H103" s="46">
        <f>+H11/H59</f>
        <v>2.0483902062849433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16.167105436998401</v>
      </c>
      <c r="F105" s="51">
        <f>+F67*100/F65</f>
        <v>13.093948984756894</v>
      </c>
      <c r="G105" s="51">
        <f>+G67*100/G65</f>
        <v>11.64743890157445</v>
      </c>
      <c r="H105" s="51">
        <f>+H67*100/H65</f>
        <v>13.074308974530961</v>
      </c>
      <c r="I105" s="11" t="s">
        <v>177</v>
      </c>
    </row>
    <row r="106" spans="1:15" ht="15.75">
      <c r="D106" s="12" t="s">
        <v>178</v>
      </c>
      <c r="E106" s="52">
        <f>+E75*100/E65</f>
        <v>-10.977076060519272</v>
      </c>
      <c r="F106" s="52">
        <f>+F75*100/F65</f>
        <v>-6.0946248706592483</v>
      </c>
      <c r="G106" s="52">
        <f>+G75*100/G65</f>
        <v>-5.5807715701622316</v>
      </c>
      <c r="H106" s="52">
        <f>+H75*100/H65</f>
        <v>-17.953324002568944</v>
      </c>
      <c r="I106" s="14" t="s">
        <v>179</v>
      </c>
    </row>
    <row r="107" spans="1:15" ht="15.75">
      <c r="D107" s="12" t="s">
        <v>180</v>
      </c>
      <c r="E107" s="52">
        <f>+E82*100/E65</f>
        <v>-22.693928654081983</v>
      </c>
      <c r="F107" s="52">
        <f>+F82*100/F65</f>
        <v>-13.956034909654614</v>
      </c>
      <c r="G107" s="52">
        <f>+G82*100/G65</f>
        <v>-13.290666895748211</v>
      </c>
      <c r="H107" s="52">
        <f>+H82*100/H65</f>
        <v>-25.09625686237025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-3.3083366025682825</v>
      </c>
      <c r="F108" s="52">
        <f>(F82+F76)*100/F30</f>
        <v>-2.2590948967264421</v>
      </c>
      <c r="G108" s="52">
        <f>(G82+G76)*100/G30</f>
        <v>-2.2213305519571236</v>
      </c>
      <c r="H108" s="52">
        <f>(H82+H76)*100/H30</f>
        <v>-7.8383610316356869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-28.312263907521857</v>
      </c>
      <c r="F109" s="53">
        <f>+F84*100/F59</f>
        <v>-51.191147212800381</v>
      </c>
      <c r="G109" s="53">
        <f>+G84*100/G59</f>
        <v>-35.411016124786855</v>
      </c>
      <c r="H109" s="53">
        <f>+H84*100/H59</f>
        <v>-51.704652255639097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75.842159822296153</v>
      </c>
      <c r="F111" s="10">
        <f>+F43*100/F30</f>
        <v>89.894572754776618</v>
      </c>
      <c r="G111" s="10">
        <f>+G43*100/G30</f>
        <v>85.060800473625278</v>
      </c>
      <c r="H111" s="10">
        <f>+H43*100/H30</f>
        <v>78.808596368260382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24.157840177703854</v>
      </c>
      <c r="F112" s="13">
        <f>+F59*100/F30</f>
        <v>10.105427245223385</v>
      </c>
      <c r="G112" s="13">
        <f>+G59*100/G30</f>
        <v>14.939199526374715</v>
      </c>
      <c r="H112" s="13">
        <f>+H59*100/H30</f>
        <v>21.191403631739611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-0.9368621797418637</v>
      </c>
      <c r="F113" s="46">
        <f>+F75/F76</f>
        <v>-0.77525848930761276</v>
      </c>
      <c r="G113" s="46">
        <f>+G75/G76</f>
        <v>-0.72384530975951644</v>
      </c>
      <c r="H113" s="46">
        <f>+H75/H76</f>
        <v>-2.513438716973794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0.30138595964249715</v>
      </c>
      <c r="F115" s="10">
        <f>+F65/F30</f>
        <v>0.37067004855412511</v>
      </c>
      <c r="G115" s="10">
        <f>+G65/G30</f>
        <v>0.39803287485077093</v>
      </c>
      <c r="H115" s="10">
        <f>+H65/H30</f>
        <v>0.43659664530724751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19.452579106691619</v>
      </c>
      <c r="F116" s="13">
        <f>+F65/F28</f>
        <v>32.826988957626554</v>
      </c>
      <c r="G116" s="13">
        <f>+G65/G28</f>
        <v>51.952445089100706</v>
      </c>
      <c r="H116" s="13">
        <f>+H65/H28</f>
        <v>38.51556670580517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-2.8103918208114274</v>
      </c>
      <c r="F117" s="46">
        <f>+F65/F120</f>
        <v>-1.1609105427505009</v>
      </c>
      <c r="G117" s="46">
        <f>+G65/G120</f>
        <v>-1.742959650583753</v>
      </c>
      <c r="H117" s="46">
        <f>+H65/H120</f>
        <v>-4.2486270694902712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0.76802189210320559</v>
      </c>
      <c r="F119" s="58">
        <f>+F23/F39</f>
        <v>0.54128020888155792</v>
      </c>
      <c r="G119" s="58">
        <f>+G23/G39</f>
        <v>0.63327651508280403</v>
      </c>
      <c r="H119" s="58">
        <f>+H23/H39</f>
        <v>0.77845856901036292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-3210294</v>
      </c>
      <c r="F120" s="29">
        <f>+F23-F39</f>
        <v>-10202091</v>
      </c>
      <c r="G120" s="29">
        <f>+G23-G39</f>
        <v>-7480133</v>
      </c>
      <c r="H120" s="29">
        <f>+H23-H39</f>
        <v>-3219573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2015-09-16T06:20:31Z</dcterms:modified>
</cp:coreProperties>
</file>